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e\Desktop\Slettes\"/>
    </mc:Choice>
  </mc:AlternateContent>
  <xr:revisionPtr revIDLastSave="0" documentId="13_ncr:1_{A18F8546-7CE3-44BB-9491-51D0A03ACC4D}" xr6:coauthVersionLast="47" xr6:coauthVersionMax="47" xr10:uidLastSave="{00000000-0000-0000-0000-000000000000}"/>
  <bookViews>
    <workbookView xWindow="-26192" yWindow="-109" windowWidth="26301" windowHeight="15935" xr2:uid="{BB784D13-6E74-48A2-A8B5-2A3F69EADCE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C39" i="1" l="1"/>
  <c r="F39" i="1" s="1"/>
  <c r="C38" i="1"/>
  <c r="F38" i="1" s="1"/>
  <c r="C28" i="1"/>
  <c r="F13" i="1"/>
  <c r="F14" i="1"/>
  <c r="F15" i="1"/>
  <c r="F16" i="1"/>
  <c r="F37" i="1"/>
  <c r="F43" i="1"/>
  <c r="F23" i="1"/>
  <c r="F48" i="1"/>
  <c r="F47" i="1"/>
  <c r="F30" i="1"/>
  <c r="F29" i="1"/>
  <c r="F46" i="1" l="1"/>
  <c r="F45" i="1"/>
  <c r="F44" i="1"/>
  <c r="F42" i="1"/>
  <c r="F41" i="1"/>
  <c r="F40" i="1"/>
  <c r="F35" i="1"/>
  <c r="F34" i="1"/>
  <c r="F28" i="1"/>
  <c r="F27" i="1"/>
  <c r="F26" i="1"/>
  <c r="F25" i="1"/>
  <c r="F24" i="1"/>
  <c r="F22" i="1"/>
  <c r="F21" i="1"/>
  <c r="F20" i="1"/>
  <c r="F19" i="1"/>
  <c r="F18" i="1"/>
  <c r="F17" i="1"/>
  <c r="F12" i="1"/>
  <c r="F11" i="1"/>
  <c r="F7" i="1"/>
  <c r="F6" i="1"/>
  <c r="F5" i="1"/>
  <c r="F4" i="1"/>
  <c r="F31" i="1" l="1"/>
  <c r="F8" i="1"/>
  <c r="F49" i="1"/>
  <c r="F32" i="1" l="1"/>
  <c r="F50" i="1" s="1"/>
  <c r="F54" i="1" s="1"/>
</calcChain>
</file>

<file path=xl/sharedStrings.xml><?xml version="1.0" encoding="utf-8"?>
<sst xmlns="http://schemas.openxmlformats.org/spreadsheetml/2006/main" count="73" uniqueCount="68">
  <si>
    <t>Modelberegning spisekartofler</t>
  </si>
  <si>
    <t>Indtægter</t>
  </si>
  <si>
    <t>Udbytte</t>
  </si>
  <si>
    <t>Pris</t>
  </si>
  <si>
    <t>I alt</t>
  </si>
  <si>
    <t>&lt;40 mm</t>
  </si>
  <si>
    <t>40-60 mm</t>
  </si>
  <si>
    <t>&gt;60 mm</t>
  </si>
  <si>
    <t>Frasortering</t>
  </si>
  <si>
    <t>I alt pr ha</t>
  </si>
  <si>
    <t>Udgifter</t>
  </si>
  <si>
    <t>Stykomkostninger</t>
  </si>
  <si>
    <t>Mængde</t>
  </si>
  <si>
    <t>Enhed</t>
  </si>
  <si>
    <t>Pris pr stk</t>
  </si>
  <si>
    <t>Pris i alt</t>
  </si>
  <si>
    <t xml:space="preserve">Handelsgødning </t>
  </si>
  <si>
    <t>14-3-15</t>
  </si>
  <si>
    <t>kg</t>
  </si>
  <si>
    <t>Patentkali</t>
  </si>
  <si>
    <t>Læggekatofler</t>
  </si>
  <si>
    <t>Hkg</t>
  </si>
  <si>
    <t>l</t>
  </si>
  <si>
    <t>Ukrudt</t>
  </si>
  <si>
    <t>Sygdomme</t>
  </si>
  <si>
    <t>gange</t>
  </si>
  <si>
    <t>Skadedyr</t>
  </si>
  <si>
    <t>mm</t>
  </si>
  <si>
    <t>Hjemkørsel</t>
  </si>
  <si>
    <t>timer</t>
  </si>
  <si>
    <t>Opbevaring</t>
  </si>
  <si>
    <t>hkg</t>
  </si>
  <si>
    <t>Sortering</t>
  </si>
  <si>
    <t>Fragt</t>
  </si>
  <si>
    <t>Stykomkostninger i alt</t>
  </si>
  <si>
    <t>DB 1</t>
  </si>
  <si>
    <t>Maskin og arbejdsomkostninger</t>
  </si>
  <si>
    <t>Pløjning</t>
  </si>
  <si>
    <t>Efterharvning</t>
  </si>
  <si>
    <t>Gødningsspredning</t>
  </si>
  <si>
    <t>Stenstrenglægning</t>
  </si>
  <si>
    <t>Lægning med gødningsplacering</t>
  </si>
  <si>
    <t>Sprøjtning</t>
  </si>
  <si>
    <t>Optagning</t>
  </si>
  <si>
    <t>Vanding faste omkostninger</t>
  </si>
  <si>
    <t>Vanding flytning</t>
  </si>
  <si>
    <t>I alt maskin og arbejdsomkostninger</t>
  </si>
  <si>
    <t>DB 2</t>
  </si>
  <si>
    <t>EU støtte</t>
  </si>
  <si>
    <t>Jordleje</t>
  </si>
  <si>
    <t>Resultat</t>
  </si>
  <si>
    <t>Organisk gødning</t>
  </si>
  <si>
    <t>tons</t>
  </si>
  <si>
    <t>Kode: Kartoffel</t>
  </si>
  <si>
    <t>Nedvisning</t>
  </si>
  <si>
    <t>Hkg kartofler</t>
  </si>
  <si>
    <t>Vanding (strømudgift)</t>
  </si>
  <si>
    <t>Nedfældning af ammoniak</t>
  </si>
  <si>
    <t>Spredning af husdyrgødning</t>
  </si>
  <si>
    <t>Spredning af protamylasse</t>
  </si>
  <si>
    <t>Øvrige opgaver (kalk, hegn mv.)</t>
  </si>
  <si>
    <t>NS 27-4</t>
  </si>
  <si>
    <t>Flydende ammoniak</t>
  </si>
  <si>
    <t>Gylle</t>
  </si>
  <si>
    <t>Protamylasse + levering</t>
  </si>
  <si>
    <t>DAP NP 18-20</t>
  </si>
  <si>
    <t>Bejdse (Maxim og hardi-anlæg)</t>
  </si>
  <si>
    <t>Forrentning af aktier, andele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</si>
</sst>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r.&quot;"/>
    <numFmt numFmtId="165" formatCode="_-* #,##0_-;\-* #,##0_-;_-* &quot;-&quot;??_-;_-@_-"/>
    <numFmt numFmtId="166" formatCode="#,##0\ &quot;kr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65" fontId="2" fillId="2" borderId="1" xfId="1" applyNumberFormat="1" applyFont="1" applyFill="1" applyBorder="1" applyAlignment="1" applyProtection="1"/>
    <xf numFmtId="165" fontId="2" fillId="0" borderId="1" xfId="1" applyNumberFormat="1" applyFont="1" applyBorder="1" applyAlignment="1" applyProtection="1"/>
    <xf numFmtId="165" fontId="2" fillId="4" borderId="1" xfId="1" applyNumberFormat="1" applyFont="1" applyFill="1" applyBorder="1" applyAlignment="1" applyProtection="1"/>
    <xf numFmtId="165" fontId="2" fillId="2" borderId="4" xfId="1" applyNumberFormat="1" applyFont="1" applyFill="1" applyBorder="1" applyAlignment="1" applyProtection="1"/>
    <xf numFmtId="165" fontId="2" fillId="4" borderId="4" xfId="1" applyNumberFormat="1" applyFont="1" applyFill="1" applyBorder="1" applyAlignment="1" applyProtection="1"/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Protection="1">
      <protection locked="0"/>
    </xf>
    <xf numFmtId="49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1" applyNumberFormat="1" applyFont="1" applyFill="1" applyBorder="1" applyAlignment="1" applyProtection="1">
      <alignment horizontal="center"/>
      <protection locked="0"/>
    </xf>
    <xf numFmtId="166" fontId="2" fillId="6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2" fillId="3" borderId="0" xfId="0" applyFont="1" applyFill="1" applyAlignment="1" applyProtection="1">
      <alignment horizontal="center"/>
    </xf>
    <xf numFmtId="164" fontId="2" fillId="3" borderId="0" xfId="0" applyNumberFormat="1" applyFont="1" applyFill="1" applyProtection="1"/>
    <xf numFmtId="0" fontId="2" fillId="3" borderId="0" xfId="0" applyFont="1" applyFill="1" applyProtection="1"/>
    <xf numFmtId="165" fontId="2" fillId="3" borderId="0" xfId="1" applyNumberFormat="1" applyFont="1" applyFill="1" applyAlignment="1" applyProtection="1"/>
    <xf numFmtId="0" fontId="2" fillId="0" borderId="0" xfId="0" applyFont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164" fontId="2" fillId="4" borderId="0" xfId="0" applyNumberFormat="1" applyFont="1" applyFill="1" applyProtection="1"/>
    <xf numFmtId="0" fontId="2" fillId="4" borderId="0" xfId="0" applyFont="1" applyFill="1" applyProtection="1"/>
    <xf numFmtId="165" fontId="2" fillId="4" borderId="0" xfId="1" applyNumberFormat="1" applyFont="1" applyFill="1" applyAlignment="1" applyProtection="1"/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Protection="1"/>
    <xf numFmtId="0" fontId="2" fillId="5" borderId="1" xfId="0" applyFont="1" applyFill="1" applyBorder="1" applyProtection="1"/>
    <xf numFmtId="164" fontId="2" fillId="0" borderId="1" xfId="0" applyNumberFormat="1" applyFont="1" applyBorder="1" applyProtection="1"/>
    <xf numFmtId="0" fontId="2" fillId="0" borderId="1" xfId="0" applyFont="1" applyBorder="1" applyProtection="1"/>
    <xf numFmtId="0" fontId="2" fillId="2" borderId="1" xfId="1" applyNumberFormat="1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164" fontId="2" fillId="4" borderId="1" xfId="0" applyNumberFormat="1" applyFont="1" applyFill="1" applyBorder="1" applyProtection="1"/>
    <xf numFmtId="0" fontId="2" fillId="4" borderId="1" xfId="0" applyFont="1" applyFill="1" applyBorder="1" applyProtection="1"/>
    <xf numFmtId="0" fontId="3" fillId="2" borderId="1" xfId="0" applyFont="1" applyFill="1" applyBorder="1" applyProtection="1"/>
    <xf numFmtId="0" fontId="2" fillId="0" borderId="1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2" fillId="2" borderId="3" xfId="0" applyNumberFormat="1" applyFont="1" applyFill="1" applyBorder="1" applyProtection="1"/>
    <xf numFmtId="0" fontId="2" fillId="2" borderId="3" xfId="0" applyFont="1" applyFill="1" applyBorder="1" applyProtection="1"/>
    <xf numFmtId="0" fontId="2" fillId="4" borderId="3" xfId="0" applyFont="1" applyFill="1" applyBorder="1" applyAlignment="1" applyProtection="1">
      <alignment horizontal="center"/>
    </xf>
    <xf numFmtId="164" fontId="2" fillId="4" borderId="3" xfId="0" applyNumberFormat="1" applyFont="1" applyFill="1" applyBorder="1" applyProtection="1"/>
    <xf numFmtId="0" fontId="2" fillId="4" borderId="3" xfId="0" applyFont="1" applyFill="1" applyBorder="1" applyProtection="1"/>
    <xf numFmtId="0" fontId="2" fillId="2" borderId="5" xfId="0" applyFont="1" applyFill="1" applyBorder="1" applyProtection="1"/>
    <xf numFmtId="0" fontId="2" fillId="0" borderId="6" xfId="0" applyFont="1" applyBorder="1" applyAlignment="1" applyProtection="1">
      <alignment horizontal="center"/>
    </xf>
    <xf numFmtId="164" fontId="2" fillId="0" borderId="6" xfId="0" applyNumberFormat="1" applyFont="1" applyBorder="1" applyProtection="1"/>
    <xf numFmtId="0" fontId="2" fillId="0" borderId="7" xfId="0" applyFont="1" applyBorder="1" applyProtection="1"/>
    <xf numFmtId="0" fontId="2" fillId="2" borderId="8" xfId="0" applyFont="1" applyFill="1" applyBorder="1" applyProtection="1"/>
    <xf numFmtId="0" fontId="2" fillId="0" borderId="9" xfId="0" applyFont="1" applyBorder="1" applyAlignment="1" applyProtection="1">
      <alignment horizontal="center"/>
    </xf>
    <xf numFmtId="164" fontId="2" fillId="0" borderId="9" xfId="0" applyNumberFormat="1" applyFont="1" applyBorder="1" applyProtection="1"/>
    <xf numFmtId="0" fontId="2" fillId="0" borderId="10" xfId="0" applyFont="1" applyBorder="1" applyProtection="1"/>
    <xf numFmtId="0" fontId="2" fillId="4" borderId="6" xfId="0" applyFont="1" applyFill="1" applyBorder="1" applyProtection="1"/>
    <xf numFmtId="0" fontId="2" fillId="4" borderId="6" xfId="0" applyFont="1" applyFill="1" applyBorder="1" applyAlignment="1" applyProtection="1">
      <alignment horizontal="center"/>
    </xf>
    <xf numFmtId="164" fontId="2" fillId="4" borderId="6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165" fontId="2" fillId="0" borderId="0" xfId="1" applyNumberFormat="1" applyFont="1" applyAlignment="1" applyProtection="1"/>
    <xf numFmtId="0" fontId="2" fillId="2" borderId="1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0" fontId="2" fillId="0" borderId="12" xfId="0" applyFont="1" applyBorder="1" applyProtection="1"/>
    <xf numFmtId="165" fontId="2" fillId="6" borderId="1" xfId="1" applyNumberFormat="1" applyFont="1" applyFill="1" applyBorder="1" applyAlignment="1" applyProtection="1">
      <protection locked="0"/>
    </xf>
    <xf numFmtId="2" fontId="2" fillId="6" borderId="1" xfId="0" applyNumberFormat="1" applyFont="1" applyFill="1" applyBorder="1" applyProtection="1">
      <protection locked="0"/>
    </xf>
    <xf numFmtId="0" fontId="3" fillId="2" borderId="2" xfId="0" applyFont="1" applyFill="1" applyBorder="1" applyProtection="1"/>
    <xf numFmtId="0" fontId="3" fillId="4" borderId="2" xfId="0" applyFont="1" applyFill="1" applyBorder="1" applyProtection="1"/>
    <xf numFmtId="0" fontId="3" fillId="4" borderId="6" xfId="0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77DB-C4A5-40F4-9A2D-8674F07A2B05}">
  <dimension ref="A1:F55"/>
  <sheetViews>
    <sheetView tabSelected="1" view="pageBreakPreview" topLeftCell="A25" zoomScaleNormal="100" zoomScaleSheetLayoutView="100" workbookViewId="0">
      <selection activeCell="E34" sqref="E34"/>
    </sheetView>
  </sheetViews>
  <sheetFormatPr defaultColWidth="8.875" defaultRowHeight="16.3" x14ac:dyDescent="0.3"/>
  <cols>
    <col min="1" max="1" width="30" style="17" bestFit="1" customWidth="1"/>
    <col min="2" max="2" width="32.375" style="53" bestFit="1" customWidth="1"/>
    <col min="3" max="3" width="10.5" style="53" bestFit="1" customWidth="1"/>
    <col min="4" max="4" width="7.75" style="54" bestFit="1" customWidth="1"/>
    <col min="5" max="5" width="10.125" style="17" bestFit="1" customWidth="1"/>
    <col min="6" max="6" width="9.75" style="55" bestFit="1" customWidth="1"/>
    <col min="7" max="16384" width="8.875" style="17"/>
  </cols>
  <sheetData>
    <row r="1" spans="1:6" ht="19.05" x14ac:dyDescent="0.35">
      <c r="A1" s="12" t="s">
        <v>0</v>
      </c>
      <c r="B1" s="13"/>
      <c r="C1" s="13"/>
      <c r="D1" s="14"/>
      <c r="E1" s="15"/>
      <c r="F1" s="16"/>
    </row>
    <row r="2" spans="1:6" x14ac:dyDescent="0.3">
      <c r="A2" s="18" t="s">
        <v>1</v>
      </c>
      <c r="B2" s="19"/>
      <c r="C2" s="19"/>
      <c r="D2" s="20"/>
      <c r="E2" s="21"/>
      <c r="F2" s="22"/>
    </row>
    <row r="3" spans="1:6" x14ac:dyDescent="0.3">
      <c r="A3" s="23" t="s">
        <v>2</v>
      </c>
      <c r="B3" s="24" t="s">
        <v>55</v>
      </c>
      <c r="C3" s="24" t="s">
        <v>3</v>
      </c>
      <c r="D3" s="25"/>
      <c r="E3" s="23"/>
      <c r="F3" s="1" t="s">
        <v>4</v>
      </c>
    </row>
    <row r="4" spans="1:6" x14ac:dyDescent="0.3">
      <c r="A4" s="26" t="s">
        <v>5</v>
      </c>
      <c r="B4" s="6">
        <v>80</v>
      </c>
      <c r="C4" s="10">
        <v>110</v>
      </c>
      <c r="D4" s="27"/>
      <c r="E4" s="28"/>
      <c r="F4" s="2">
        <f>B4*C4</f>
        <v>8800</v>
      </c>
    </row>
    <row r="5" spans="1:6" x14ac:dyDescent="0.3">
      <c r="A5" s="26" t="s">
        <v>6</v>
      </c>
      <c r="B5" s="9">
        <v>270</v>
      </c>
      <c r="C5" s="10">
        <v>120</v>
      </c>
      <c r="D5" s="27"/>
      <c r="E5" s="28"/>
      <c r="F5" s="2">
        <f t="shared" ref="F5:F7" si="0">B5*C5</f>
        <v>32400</v>
      </c>
    </row>
    <row r="6" spans="1:6" x14ac:dyDescent="0.3">
      <c r="A6" s="26" t="s">
        <v>7</v>
      </c>
      <c r="B6" s="9">
        <v>10</v>
      </c>
      <c r="C6" s="10">
        <v>80</v>
      </c>
      <c r="D6" s="27"/>
      <c r="E6" s="28"/>
      <c r="F6" s="2">
        <f t="shared" si="0"/>
        <v>800</v>
      </c>
    </row>
    <row r="7" spans="1:6" x14ac:dyDescent="0.3">
      <c r="A7" s="26" t="s">
        <v>8</v>
      </c>
      <c r="B7" s="9">
        <v>40</v>
      </c>
      <c r="C7" s="10">
        <v>15</v>
      </c>
      <c r="D7" s="27"/>
      <c r="E7" s="28"/>
      <c r="F7" s="2">
        <f t="shared" si="0"/>
        <v>600</v>
      </c>
    </row>
    <row r="8" spans="1:6" x14ac:dyDescent="0.3">
      <c r="A8" s="23" t="s">
        <v>9</v>
      </c>
      <c r="B8" s="29">
        <v>400</v>
      </c>
      <c r="C8" s="24"/>
      <c r="D8" s="25"/>
      <c r="E8" s="23"/>
      <c r="F8" s="1">
        <f>SUM(F4:F6)</f>
        <v>42000</v>
      </c>
    </row>
    <row r="9" spans="1:6" x14ac:dyDescent="0.3">
      <c r="A9" s="30" t="s">
        <v>10</v>
      </c>
      <c r="B9" s="31"/>
      <c r="C9" s="31"/>
      <c r="D9" s="32"/>
      <c r="E9" s="33"/>
      <c r="F9" s="3"/>
    </row>
    <row r="10" spans="1:6" x14ac:dyDescent="0.3">
      <c r="A10" s="34" t="s">
        <v>11</v>
      </c>
      <c r="B10" s="23"/>
      <c r="C10" s="24" t="s">
        <v>12</v>
      </c>
      <c r="D10" s="24" t="s">
        <v>13</v>
      </c>
      <c r="E10" s="25" t="s">
        <v>14</v>
      </c>
      <c r="F10" s="1" t="s">
        <v>15</v>
      </c>
    </row>
    <row r="11" spans="1:6" x14ac:dyDescent="0.3">
      <c r="A11" s="26" t="s">
        <v>16</v>
      </c>
      <c r="B11" s="8" t="s">
        <v>17</v>
      </c>
      <c r="C11" s="6">
        <v>1000</v>
      </c>
      <c r="D11" s="27" t="s">
        <v>18</v>
      </c>
      <c r="E11" s="7">
        <v>6.75</v>
      </c>
      <c r="F11" s="2">
        <f t="shared" ref="F11:F28" si="1">C11*E11</f>
        <v>6750</v>
      </c>
    </row>
    <row r="12" spans="1:6" x14ac:dyDescent="0.3">
      <c r="A12" s="26"/>
      <c r="B12" s="6" t="s">
        <v>19</v>
      </c>
      <c r="C12" s="6">
        <v>300</v>
      </c>
      <c r="D12" s="27" t="s">
        <v>18</v>
      </c>
      <c r="E12" s="7">
        <v>4.1500000000000004</v>
      </c>
      <c r="F12" s="2">
        <f t="shared" si="1"/>
        <v>1245</v>
      </c>
    </row>
    <row r="13" spans="1:6" x14ac:dyDescent="0.3">
      <c r="A13" s="26"/>
      <c r="B13" s="6" t="s">
        <v>61</v>
      </c>
      <c r="C13" s="6">
        <v>0</v>
      </c>
      <c r="D13" s="27"/>
      <c r="E13" s="7">
        <v>4.45</v>
      </c>
      <c r="F13" s="2">
        <f>C13*E13</f>
        <v>0</v>
      </c>
    </row>
    <row r="14" spans="1:6" x14ac:dyDescent="0.3">
      <c r="A14" s="26"/>
      <c r="B14" s="6" t="s">
        <v>62</v>
      </c>
      <c r="C14" s="6">
        <v>0</v>
      </c>
      <c r="D14" s="27"/>
      <c r="E14" s="61">
        <v>11</v>
      </c>
      <c r="F14" s="2">
        <f>C14*E14</f>
        <v>0</v>
      </c>
    </row>
    <row r="15" spans="1:6" x14ac:dyDescent="0.3">
      <c r="A15" s="26"/>
      <c r="B15" s="6" t="s">
        <v>65</v>
      </c>
      <c r="C15" s="6">
        <v>0</v>
      </c>
      <c r="D15" s="27"/>
      <c r="E15" s="7">
        <v>5.95</v>
      </c>
      <c r="F15" s="2">
        <f>C15*E15</f>
        <v>0</v>
      </c>
    </row>
    <row r="16" spans="1:6" x14ac:dyDescent="0.3">
      <c r="A16" s="26" t="s">
        <v>51</v>
      </c>
      <c r="B16" s="6" t="s">
        <v>63</v>
      </c>
      <c r="C16" s="6">
        <v>0</v>
      </c>
      <c r="D16" s="27" t="s">
        <v>52</v>
      </c>
      <c r="E16" s="7">
        <v>0</v>
      </c>
      <c r="F16" s="2">
        <f>C16*E16</f>
        <v>0</v>
      </c>
    </row>
    <row r="17" spans="1:6" x14ac:dyDescent="0.3">
      <c r="A17" s="26"/>
      <c r="B17" s="6" t="s">
        <v>64</v>
      </c>
      <c r="C17" s="6">
        <v>0</v>
      </c>
      <c r="D17" s="27" t="s">
        <v>52</v>
      </c>
      <c r="E17" s="7">
        <v>265</v>
      </c>
      <c r="F17" s="2">
        <f t="shared" si="1"/>
        <v>0</v>
      </c>
    </row>
    <row r="18" spans="1:6" x14ac:dyDescent="0.3">
      <c r="A18" s="26" t="s">
        <v>20</v>
      </c>
      <c r="B18" s="35"/>
      <c r="C18" s="6">
        <v>30</v>
      </c>
      <c r="D18" s="27" t="s">
        <v>21</v>
      </c>
      <c r="E18" s="7">
        <v>235</v>
      </c>
      <c r="F18" s="2">
        <f t="shared" si="1"/>
        <v>7050</v>
      </c>
    </row>
    <row r="19" spans="1:6" x14ac:dyDescent="0.3">
      <c r="A19" s="26" t="s">
        <v>66</v>
      </c>
      <c r="B19" s="35"/>
      <c r="C19" s="6">
        <v>0.625</v>
      </c>
      <c r="D19" s="27" t="s">
        <v>22</v>
      </c>
      <c r="E19" s="7">
        <v>602</v>
      </c>
      <c r="F19" s="2">
        <f t="shared" si="1"/>
        <v>376.25</v>
      </c>
    </row>
    <row r="20" spans="1:6" x14ac:dyDescent="0.3">
      <c r="A20" s="26" t="s">
        <v>23</v>
      </c>
      <c r="B20" s="35"/>
      <c r="C20" s="6">
        <v>1</v>
      </c>
      <c r="D20" s="27"/>
      <c r="E20" s="7">
        <v>875</v>
      </c>
      <c r="F20" s="2">
        <f t="shared" si="1"/>
        <v>875</v>
      </c>
    </row>
    <row r="21" spans="1:6" x14ac:dyDescent="0.3">
      <c r="A21" s="26" t="s">
        <v>24</v>
      </c>
      <c r="B21" s="35"/>
      <c r="C21" s="6">
        <v>7</v>
      </c>
      <c r="D21" s="27" t="s">
        <v>25</v>
      </c>
      <c r="E21" s="7">
        <v>226</v>
      </c>
      <c r="F21" s="2">
        <f t="shared" si="1"/>
        <v>1582</v>
      </c>
    </row>
    <row r="22" spans="1:6" x14ac:dyDescent="0.3">
      <c r="A22" s="26" t="s">
        <v>26</v>
      </c>
      <c r="B22" s="35"/>
      <c r="C22" s="6">
        <v>2</v>
      </c>
      <c r="D22" s="27" t="s">
        <v>25</v>
      </c>
      <c r="E22" s="7">
        <v>155</v>
      </c>
      <c r="F22" s="2">
        <f t="shared" si="1"/>
        <v>310</v>
      </c>
    </row>
    <row r="23" spans="1:6" x14ac:dyDescent="0.3">
      <c r="A23" s="26" t="s">
        <v>54</v>
      </c>
      <c r="B23" s="35"/>
      <c r="C23" s="6">
        <v>1</v>
      </c>
      <c r="D23" s="27"/>
      <c r="E23" s="7">
        <v>1200</v>
      </c>
      <c r="F23" s="2">
        <f t="shared" si="1"/>
        <v>1200</v>
      </c>
    </row>
    <row r="24" spans="1:6" x14ac:dyDescent="0.3">
      <c r="A24" s="26" t="s">
        <v>56</v>
      </c>
      <c r="B24" s="35"/>
      <c r="C24" s="6">
        <v>100</v>
      </c>
      <c r="D24" s="27" t="s">
        <v>27</v>
      </c>
      <c r="E24" s="7">
        <v>5</v>
      </c>
      <c r="F24" s="2">
        <f t="shared" si="1"/>
        <v>500</v>
      </c>
    </row>
    <row r="25" spans="1:6" x14ac:dyDescent="0.3">
      <c r="A25" s="26" t="s">
        <v>28</v>
      </c>
      <c r="B25" s="35"/>
      <c r="C25" s="6">
        <v>2</v>
      </c>
      <c r="D25" s="27" t="s">
        <v>29</v>
      </c>
      <c r="E25" s="7">
        <v>350</v>
      </c>
      <c r="F25" s="2">
        <f t="shared" si="1"/>
        <v>700</v>
      </c>
    </row>
    <row r="26" spans="1:6" x14ac:dyDescent="0.3">
      <c r="A26" s="26" t="s">
        <v>30</v>
      </c>
      <c r="B26" s="35"/>
      <c r="C26" s="6">
        <v>400</v>
      </c>
      <c r="D26" s="27" t="s">
        <v>31</v>
      </c>
      <c r="E26" s="7">
        <v>5</v>
      </c>
      <c r="F26" s="2">
        <f t="shared" si="1"/>
        <v>2000</v>
      </c>
    </row>
    <row r="27" spans="1:6" x14ac:dyDescent="0.3">
      <c r="A27" s="26" t="s">
        <v>32</v>
      </c>
      <c r="B27" s="35"/>
      <c r="C27" s="6">
        <v>400</v>
      </c>
      <c r="D27" s="27" t="s">
        <v>21</v>
      </c>
      <c r="E27" s="7">
        <v>22</v>
      </c>
      <c r="F27" s="2">
        <f t="shared" si="1"/>
        <v>8800</v>
      </c>
    </row>
    <row r="28" spans="1:6" x14ac:dyDescent="0.3">
      <c r="A28" s="26" t="s">
        <v>33</v>
      </c>
      <c r="B28" s="35"/>
      <c r="C28" s="11">
        <f>B8</f>
        <v>400</v>
      </c>
      <c r="D28" s="27" t="s">
        <v>21</v>
      </c>
      <c r="E28" s="7">
        <v>8</v>
      </c>
      <c r="F28" s="2">
        <f t="shared" si="1"/>
        <v>3200</v>
      </c>
    </row>
    <row r="29" spans="1:6" x14ac:dyDescent="0.3">
      <c r="A29" s="26"/>
      <c r="B29" s="35"/>
      <c r="C29" s="35"/>
      <c r="D29" s="27"/>
      <c r="E29" s="28"/>
      <c r="F29" s="2">
        <f>C29*E29</f>
        <v>0</v>
      </c>
    </row>
    <row r="30" spans="1:6" x14ac:dyDescent="0.3">
      <c r="A30" s="26"/>
      <c r="B30" s="35"/>
      <c r="C30" s="35"/>
      <c r="D30" s="27"/>
      <c r="E30" s="28"/>
      <c r="F30" s="2">
        <f>C30*E30</f>
        <v>0</v>
      </c>
    </row>
    <row r="31" spans="1:6" x14ac:dyDescent="0.3">
      <c r="A31" s="23" t="s">
        <v>34</v>
      </c>
      <c r="B31" s="24"/>
      <c r="C31" s="24"/>
      <c r="D31" s="25"/>
      <c r="E31" s="23"/>
      <c r="F31" s="1">
        <f>SUM(F11:F30)</f>
        <v>34588.25</v>
      </c>
    </row>
    <row r="32" spans="1:6" x14ac:dyDescent="0.3">
      <c r="A32" s="33" t="s">
        <v>35</v>
      </c>
      <c r="B32" s="31"/>
      <c r="C32" s="31"/>
      <c r="D32" s="32"/>
      <c r="E32" s="33"/>
      <c r="F32" s="3">
        <f>F8-F31</f>
        <v>7411.75</v>
      </c>
    </row>
    <row r="33" spans="1:6" x14ac:dyDescent="0.3">
      <c r="A33" s="34" t="s">
        <v>36</v>
      </c>
      <c r="B33" s="24"/>
      <c r="C33" s="24"/>
      <c r="D33" s="25"/>
      <c r="E33" s="23"/>
      <c r="F33" s="1"/>
    </row>
    <row r="34" spans="1:6" x14ac:dyDescent="0.3">
      <c r="A34" s="26" t="s">
        <v>37</v>
      </c>
      <c r="B34" s="35"/>
      <c r="C34" s="6">
        <v>1</v>
      </c>
      <c r="D34" s="27"/>
      <c r="E34" s="7">
        <v>653</v>
      </c>
      <c r="F34" s="2">
        <f>C34*E34</f>
        <v>653</v>
      </c>
    </row>
    <row r="35" spans="1:6" x14ac:dyDescent="0.3">
      <c r="A35" s="26" t="s">
        <v>38</v>
      </c>
      <c r="B35" s="35"/>
      <c r="C35" s="6">
        <v>1</v>
      </c>
      <c r="D35" s="27"/>
      <c r="E35" s="7">
        <v>203</v>
      </c>
      <c r="F35" s="2">
        <f t="shared" ref="F35:F46" si="2">C35*E35</f>
        <v>203</v>
      </c>
    </row>
    <row r="36" spans="1:6" x14ac:dyDescent="0.3">
      <c r="A36" s="26" t="s">
        <v>39</v>
      </c>
      <c r="B36" s="35"/>
      <c r="C36" s="6">
        <v>1</v>
      </c>
      <c r="D36" s="27"/>
      <c r="E36" s="7">
        <v>143</v>
      </c>
      <c r="F36" s="2">
        <f t="shared" si="2"/>
        <v>143</v>
      </c>
    </row>
    <row r="37" spans="1:6" x14ac:dyDescent="0.3">
      <c r="A37" s="26" t="s">
        <v>57</v>
      </c>
      <c r="B37" s="35"/>
      <c r="C37" s="6">
        <v>0</v>
      </c>
      <c r="D37" s="27"/>
      <c r="E37" s="7">
        <v>225</v>
      </c>
      <c r="F37" s="2">
        <f>C37*E37</f>
        <v>0</v>
      </c>
    </row>
    <row r="38" spans="1:6" x14ac:dyDescent="0.3">
      <c r="A38" s="26" t="s">
        <v>58</v>
      </c>
      <c r="B38" s="35"/>
      <c r="C38" s="11">
        <f>C16</f>
        <v>0</v>
      </c>
      <c r="D38" s="27"/>
      <c r="E38" s="7">
        <v>22</v>
      </c>
      <c r="F38" s="2">
        <f>C38*E38</f>
        <v>0</v>
      </c>
    </row>
    <row r="39" spans="1:6" x14ac:dyDescent="0.3">
      <c r="A39" s="26" t="s">
        <v>59</v>
      </c>
      <c r="B39" s="35"/>
      <c r="C39" s="11">
        <f>C17</f>
        <v>0</v>
      </c>
      <c r="D39" s="27"/>
      <c r="E39" s="7">
        <v>60</v>
      </c>
      <c r="F39" s="2">
        <f>C39*E39</f>
        <v>0</v>
      </c>
    </row>
    <row r="40" spans="1:6" x14ac:dyDescent="0.3">
      <c r="A40" s="26" t="s">
        <v>40</v>
      </c>
      <c r="B40" s="35"/>
      <c r="C40" s="6">
        <v>1</v>
      </c>
      <c r="D40" s="27"/>
      <c r="E40" s="7">
        <v>2783</v>
      </c>
      <c r="F40" s="2">
        <f t="shared" si="2"/>
        <v>2783</v>
      </c>
    </row>
    <row r="41" spans="1:6" x14ac:dyDescent="0.3">
      <c r="A41" s="26" t="s">
        <v>41</v>
      </c>
      <c r="B41" s="35"/>
      <c r="C41" s="6">
        <v>1</v>
      </c>
      <c r="D41" s="27"/>
      <c r="E41" s="7">
        <v>1496</v>
      </c>
      <c r="F41" s="2">
        <f t="shared" si="2"/>
        <v>1496</v>
      </c>
    </row>
    <row r="42" spans="1:6" x14ac:dyDescent="0.3">
      <c r="A42" s="26" t="s">
        <v>42</v>
      </c>
      <c r="B42" s="35"/>
      <c r="C42" s="6">
        <v>9</v>
      </c>
      <c r="D42" s="27"/>
      <c r="E42" s="7">
        <v>135</v>
      </c>
      <c r="F42" s="2">
        <f t="shared" si="2"/>
        <v>1215</v>
      </c>
    </row>
    <row r="43" spans="1:6" x14ac:dyDescent="0.3">
      <c r="A43" s="26" t="s">
        <v>43</v>
      </c>
      <c r="B43" s="35"/>
      <c r="C43" s="6">
        <v>1</v>
      </c>
      <c r="D43" s="27"/>
      <c r="E43" s="7">
        <v>3425</v>
      </c>
      <c r="F43" s="2">
        <f>C43*E43</f>
        <v>3425</v>
      </c>
    </row>
    <row r="44" spans="1:6" x14ac:dyDescent="0.3">
      <c r="A44" s="26" t="s">
        <v>44</v>
      </c>
      <c r="B44" s="35"/>
      <c r="C44" s="6">
        <v>1</v>
      </c>
      <c r="D44" s="27"/>
      <c r="E44" s="7">
        <v>1225</v>
      </c>
      <c r="F44" s="2">
        <f t="shared" si="2"/>
        <v>1225</v>
      </c>
    </row>
    <row r="45" spans="1:6" x14ac:dyDescent="0.3">
      <c r="A45" s="26" t="s">
        <v>45</v>
      </c>
      <c r="B45" s="35"/>
      <c r="C45" s="6">
        <v>5</v>
      </c>
      <c r="D45" s="27"/>
      <c r="E45" s="7">
        <v>125</v>
      </c>
      <c r="F45" s="2">
        <f t="shared" si="2"/>
        <v>625</v>
      </c>
    </row>
    <row r="46" spans="1:6" x14ac:dyDescent="0.3">
      <c r="A46" s="26" t="s">
        <v>60</v>
      </c>
      <c r="B46" s="35"/>
      <c r="C46" s="6">
        <v>1</v>
      </c>
      <c r="D46" s="27"/>
      <c r="E46" s="7">
        <v>500</v>
      </c>
      <c r="F46" s="2">
        <f t="shared" si="2"/>
        <v>500</v>
      </c>
    </row>
    <row r="47" spans="1:6" x14ac:dyDescent="0.3">
      <c r="A47" s="26"/>
      <c r="B47" s="35"/>
      <c r="C47" s="28"/>
      <c r="D47" s="27"/>
      <c r="E47" s="28"/>
      <c r="F47" s="2">
        <f>C47*E47</f>
        <v>0</v>
      </c>
    </row>
    <row r="48" spans="1:6" x14ac:dyDescent="0.3">
      <c r="A48" s="26"/>
      <c r="B48" s="35"/>
      <c r="C48" s="35"/>
      <c r="D48" s="27"/>
      <c r="E48" s="28"/>
      <c r="F48" s="2">
        <f>C48*E48</f>
        <v>0</v>
      </c>
    </row>
    <row r="49" spans="1:6" x14ac:dyDescent="0.3">
      <c r="A49" s="62" t="s">
        <v>46</v>
      </c>
      <c r="B49" s="36"/>
      <c r="C49" s="36"/>
      <c r="D49" s="37"/>
      <c r="E49" s="38"/>
      <c r="F49" s="4">
        <f>SUM(F34:F48)</f>
        <v>12268</v>
      </c>
    </row>
    <row r="50" spans="1:6" x14ac:dyDescent="0.3">
      <c r="A50" s="63" t="s">
        <v>47</v>
      </c>
      <c r="B50" s="39"/>
      <c r="C50" s="39"/>
      <c r="D50" s="40"/>
      <c r="E50" s="41"/>
      <c r="F50" s="5">
        <f>F32-F49</f>
        <v>-4856.25</v>
      </c>
    </row>
    <row r="51" spans="1:6" x14ac:dyDescent="0.3">
      <c r="A51" s="42" t="s">
        <v>48</v>
      </c>
      <c r="B51" s="43"/>
      <c r="C51" s="43"/>
      <c r="D51" s="44"/>
      <c r="E51" s="45"/>
      <c r="F51" s="60">
        <v>1900</v>
      </c>
    </row>
    <row r="52" spans="1:6" x14ac:dyDescent="0.3">
      <c r="A52" s="56" t="s">
        <v>67</v>
      </c>
      <c r="B52" s="57"/>
      <c r="C52" s="57"/>
      <c r="D52" s="58"/>
      <c r="E52" s="59"/>
      <c r="F52" s="60">
        <v>0</v>
      </c>
    </row>
    <row r="53" spans="1:6" x14ac:dyDescent="0.3">
      <c r="A53" s="46" t="s">
        <v>49</v>
      </c>
      <c r="B53" s="47"/>
      <c r="C53" s="47"/>
      <c r="D53" s="48"/>
      <c r="E53" s="49"/>
      <c r="F53" s="60">
        <v>-4000</v>
      </c>
    </row>
    <row r="54" spans="1:6" x14ac:dyDescent="0.3">
      <c r="A54" s="64" t="s">
        <v>50</v>
      </c>
      <c r="B54" s="51"/>
      <c r="C54" s="51"/>
      <c r="D54" s="52"/>
      <c r="E54" s="50"/>
      <c r="F54" s="3">
        <f>F53+F51+F50+F52</f>
        <v>-6956.25</v>
      </c>
    </row>
    <row r="55" spans="1:6" x14ac:dyDescent="0.3">
      <c r="A55" s="17" t="s">
        <v>53</v>
      </c>
    </row>
  </sheetData>
  <sheetProtection sheet="1" selectLockedCells="1"/>
  <pageMargins left="0.7" right="0.7" top="0.75" bottom="0.75" header="0.3" footer="0.3"/>
  <pageSetup paperSize="9" scale="79" orientation="portrait" r:id="rId1"/>
  <ignoredErrors>
    <ignoredError sqref="B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Dam</dc:creator>
  <cp:lastModifiedBy>Adam Zweich Krogh Jensen</cp:lastModifiedBy>
  <dcterms:created xsi:type="dcterms:W3CDTF">2021-01-09T17:17:28Z</dcterms:created>
  <dcterms:modified xsi:type="dcterms:W3CDTF">2022-01-10T11:51:55Z</dcterms:modified>
</cp:coreProperties>
</file>